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F58" i="1" l="1"/>
  <c r="F50" i="1"/>
  <c r="F38" i="1"/>
  <c r="F28" i="1"/>
  <c r="F18" i="1"/>
  <c r="H45" i="1" l="1"/>
  <c r="G45" i="1"/>
  <c r="G73" i="1" l="1"/>
  <c r="F73" i="1"/>
  <c r="F69" i="1"/>
  <c r="F43" i="1" l="1"/>
  <c r="G49" i="1"/>
  <c r="H49" i="1"/>
  <c r="F49" i="1"/>
  <c r="H58" i="1" l="1"/>
  <c r="G58" i="1"/>
  <c r="H19" i="1"/>
  <c r="G19" i="1"/>
  <c r="F19" i="1"/>
  <c r="F45" i="1" l="1"/>
  <c r="H69" i="1" l="1"/>
  <c r="G69" i="1" l="1"/>
  <c r="G55" i="1" l="1"/>
  <c r="H55" i="1"/>
  <c r="F55" i="1"/>
  <c r="G44" i="1" l="1"/>
  <c r="G43" i="1" s="1"/>
  <c r="H44" i="1"/>
  <c r="H43" i="1" s="1"/>
  <c r="F44" i="1"/>
  <c r="G70" i="1" l="1"/>
  <c r="H70" i="1"/>
  <c r="F70" i="1"/>
  <c r="G65" i="1" l="1"/>
  <c r="H65" i="1"/>
  <c r="F65" i="1"/>
  <c r="G53" i="1" l="1"/>
  <c r="H53" i="1"/>
  <c r="F53" i="1"/>
  <c r="G51" i="1"/>
  <c r="H51" i="1"/>
  <c r="F51" i="1"/>
  <c r="G18" i="1"/>
  <c r="H18" i="1"/>
  <c r="G74" i="1" l="1"/>
  <c r="H74" i="1"/>
  <c r="F74" i="1"/>
  <c r="G46" i="1"/>
  <c r="H46" i="1"/>
  <c r="F46" i="1"/>
  <c r="G59" i="1" l="1"/>
  <c r="H59" i="1"/>
  <c r="F59" i="1"/>
  <c r="F32" i="1"/>
  <c r="G32" i="1"/>
  <c r="G17" i="1" l="1"/>
  <c r="H17" i="1"/>
  <c r="G26" i="1"/>
  <c r="G25" i="1" s="1"/>
  <c r="H26" i="1"/>
  <c r="H25" i="1" s="1"/>
  <c r="G31" i="1"/>
  <c r="H32" i="1"/>
  <c r="H31" i="1" s="1"/>
  <c r="G35" i="1"/>
  <c r="H35" i="1"/>
  <c r="G37" i="1"/>
  <c r="H37" i="1"/>
  <c r="G41" i="1"/>
  <c r="G40" i="1" s="1"/>
  <c r="H41" i="1"/>
  <c r="H40" i="1" s="1"/>
  <c r="G63" i="1"/>
  <c r="H63" i="1"/>
  <c r="G67" i="1"/>
  <c r="H67" i="1"/>
  <c r="H62" i="1" l="1"/>
  <c r="H61" i="1" s="1"/>
  <c r="G62" i="1"/>
  <c r="G61" i="1" s="1"/>
  <c r="H34" i="1"/>
  <c r="G34" i="1"/>
  <c r="G16" i="1" l="1"/>
  <c r="G76" i="1" s="1"/>
  <c r="H16" i="1"/>
  <c r="H76" i="1" s="1"/>
  <c r="F41" i="1"/>
  <c r="F40" i="1" s="1"/>
  <c r="F37" i="1"/>
  <c r="F35" i="1"/>
  <c r="F31" i="1"/>
  <c r="F26" i="1"/>
  <c r="F25" i="1" s="1"/>
  <c r="F17" i="1"/>
  <c r="F16" i="1" s="1"/>
  <c r="F34" i="1" l="1"/>
  <c r="F67" i="1" l="1"/>
  <c r="F63" i="1"/>
  <c r="F62" i="1" l="1"/>
  <c r="F61" i="1" s="1"/>
  <c r="F76" i="1" l="1"/>
</calcChain>
</file>

<file path=xl/sharedStrings.xml><?xml version="1.0" encoding="utf-8"?>
<sst xmlns="http://schemas.openxmlformats.org/spreadsheetml/2006/main" count="182" uniqueCount="144">
  <si>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</si>
  <si>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</si>
  <si>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</si>
  <si>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</si>
  <si>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</si>
  <si>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</si>
  <si>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</si>
  <si>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</si>
  <si>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</si>
  <si>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</si>
  <si>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</si>
  <si>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</si>
  <si>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</si>
  <si>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</si>
  <si>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</si>
  <si>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</si>
  <si>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</si>
  <si>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</si>
  <si>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</si>
  <si>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</si>
  <si>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</si>
  <si>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</si>
  <si>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</si>
  <si>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</si>
  <si>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</si>
  <si>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</si>
  <si>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</si>
  <si>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</si>
  <si>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</si>
  <si>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</si>
  <si>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</si>
  <si>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</si>
  <si>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</si>
  <si>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</si>
  <si>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</si>
  <si>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</si>
  <si>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</si>
  <si>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</si>
  <si>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</si>
  <si>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</si>
  <si>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</si>
  <si>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</si>
  <si>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</si>
  <si>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</si>
  <si>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</si>
  <si>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</si>
  <si>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</si>
  <si>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</si>
  <si>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</si>
  <si>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</si>
  <si>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</si>
  <si>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</si>
  <si>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</si>
  <si>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</si>
  <si>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</si>
  <si>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</si>
  <si>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</si>
  <si>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</si>
  <si>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</si>
  <si>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</si>
  <si>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</si>
  <si>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</si>
  <si>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</si>
  <si>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</si>
  <si>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</si>
  <si>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</si>
  <si>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</si>
  <si>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</si>
  <si>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</si>
  <si>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</si>
  <si>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</si>
  <si>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</si>
  <si>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</si>
  <si>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</si>
  <si>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</si>
  <si>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</si>
  <si>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</si>
  <si>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</si>
  <si>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</si>
  <si>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</si>
  <si>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</si>
  <si>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</si>
  <si>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</si>
  <si>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</si>
  <si>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</si>
  <si>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</si>
  <si>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</si>
  <si>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</si>
  <si>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</si>
  <si>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</si>
  <si>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</si>
  <si>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</si>
  <si>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</si>
  <si>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</si>
  <si>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</si>
  <si>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</si>
  <si>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</si>
  <si>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</si>
  <si>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</si>
  <si>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</si>
  <si>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</si>
  <si>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</si>
  <si>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</si>
  <si>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</si>
  <si>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</si>
  <si>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</si>
  <si>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</si>
  <si>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</si>
  <si>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</si>
  <si>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</si>
  <si>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</si>
  <si>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</si>
  <si>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</si>
  <si>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</si>
  <si>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</si>
  <si>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</si>
  <si>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</si>
  <si>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</si>
  <si>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</si>
  <si>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</si>
  <si>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</si>
  <si>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</si>
  <si>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</si>
  <si>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</si>
  <si>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</si>
  <si>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</si>
  <si>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</si>
  <si>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</si>
  <si>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</si>
  <si>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</si>
  <si>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</si>
  <si>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</si>
  <si>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</si>
  <si>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</si>
  <si>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от "19" декабря 2024г. № 7/26</t>
  </si>
  <si>
    <t xml:space="preserve">1 11 09 08 0 00 0 000 120 </t>
  </si>
  <si>
    <t xml:space="preserve">1 11 09 08 0 10 0 000 120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</si>
  <si>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</si>
  <si>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</si>
  <si>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от " " декабря 2025г. №       </t>
  </si>
  <si>
    <t>1 01 02 08 0 01 1 000 110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</si>
  <si>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</si>
  <si>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1 01 02 13 0 01 1 000 110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</si>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</sst>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A59" workbookViewId="0">
      <selection activeCell="J71" sqref="J71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86</v>
      </c>
    </row>
    <row r="2" spans="1:8" ht="15" x14ac:dyDescent="0.25">
      <c r="F2" s="2"/>
      <c r="H2" s="12" t="s">
        <v>82</v>
      </c>
    </row>
    <row r="3" spans="1:8" ht="15" x14ac:dyDescent="0.25">
      <c r="F3" s="2"/>
      <c r="H3" s="12" t="s">
        <v>83</v>
      </c>
    </row>
    <row r="4" spans="1:8" ht="15" x14ac:dyDescent="0.25">
      <c r="F4" s="2"/>
      <c r="H4" s="17" t="s">
        <v>139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134</v>
      </c>
    </row>
    <row r="9" spans="1:8" ht="15" x14ac:dyDescent="0.25"/>
    <row r="10" spans="1:8" ht="54.75" customHeight="1" x14ac:dyDescent="0.25">
      <c r="A10" s="19" t="s">
        <v>130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131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F17+F25+F31+F34+F40+F43+F59+F51+F53+F55</f>
        <v>45917295.150000006</v>
      </c>
      <c r="G16" s="13">
        <f t="shared" ref="G16:H16" si="0">G17+G25+G31+G34+G40+G43+G59+G51+G53+G55</f>
        <v>48990400.530000001</v>
      </c>
      <c r="H16" s="13">
        <f t="shared" si="0"/>
        <v>52424249.530000001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42429032.439999998</v>
      </c>
      <c r="G17" s="14">
        <f t="shared" ref="G17:H17" si="1">G18</f>
        <v>45776200</v>
      </c>
      <c r="H17" s="14">
        <f t="shared" si="1"/>
        <v>48669205</v>
      </c>
    </row>
    <row r="18" spans="1:8" ht="17.25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F19+F22+F20+F21+F23+F24</f>
        <v>42429032.439999998</v>
      </c>
      <c r="G18" s="15">
        <f t="shared" ref="G18:H18" si="2">G19+G22+G20+G21</f>
        <v>45776200</v>
      </c>
      <c r="H18" s="15">
        <f t="shared" si="2"/>
        <v>48669205</v>
      </c>
    </row>
    <row r="19" spans="1:8" ht="63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f>42189805</f>
        <v>42189805</v>
      </c>
      <c r="G19" s="15">
        <f>45776200</f>
        <v>45776200</v>
      </c>
      <c r="H19" s="15">
        <f>48669205</f>
        <v>48669205</v>
      </c>
    </row>
    <row r="20" spans="1:8" ht="94.5" hidden="1" x14ac:dyDescent="0.25">
      <c r="A20" s="8" t="s">
        <v>96</v>
      </c>
      <c r="B20" s="9" t="s">
        <v>97</v>
      </c>
      <c r="C20" s="8"/>
      <c r="D20" s="8"/>
      <c r="E20" s="9"/>
      <c r="F20" s="15">
        <v>0</v>
      </c>
      <c r="G20" s="15"/>
      <c r="H20" s="15"/>
    </row>
    <row r="21" spans="1:8" ht="31.5" x14ac:dyDescent="0.25">
      <c r="A21" s="8" t="s">
        <v>98</v>
      </c>
      <c r="B21" s="9" t="s">
        <v>99</v>
      </c>
      <c r="C21" s="8"/>
      <c r="D21" s="8"/>
      <c r="E21" s="9"/>
      <c r="F21" s="15">
        <v>96285.55</v>
      </c>
      <c r="G21" s="15">
        <v>0</v>
      </c>
      <c r="H21" s="15">
        <v>0</v>
      </c>
    </row>
    <row r="22" spans="1:8" ht="63" x14ac:dyDescent="0.25">
      <c r="A22" s="8" t="s">
        <v>93</v>
      </c>
      <c r="B22" s="9" t="s">
        <v>94</v>
      </c>
      <c r="C22" s="8"/>
      <c r="D22" s="8"/>
      <c r="E22" s="9"/>
      <c r="F22" s="20">
        <v>11673.3</v>
      </c>
      <c r="G22" s="15">
        <v>0</v>
      </c>
      <c r="H22" s="15">
        <v>0</v>
      </c>
    </row>
    <row r="23" spans="1:8" ht="385.5" customHeight="1" x14ac:dyDescent="0.25">
      <c r="A23" s="8" t="s">
        <v>140</v>
      </c>
      <c r="B23" s="9" t="s">
        <v>141</v>
      </c>
      <c r="C23" s="8"/>
      <c r="D23" s="8"/>
      <c r="E23" s="9"/>
      <c r="F23" s="20">
        <v>124534.64</v>
      </c>
      <c r="G23" s="15">
        <v>0</v>
      </c>
      <c r="H23" s="15">
        <v>0</v>
      </c>
    </row>
    <row r="24" spans="1:8" ht="110.25" x14ac:dyDescent="0.25">
      <c r="A24" s="8" t="s">
        <v>142</v>
      </c>
      <c r="B24" s="9" t="s">
        <v>143</v>
      </c>
      <c r="C24" s="8"/>
      <c r="D24" s="8"/>
      <c r="E24" s="9"/>
      <c r="F24" s="21">
        <v>6733.95</v>
      </c>
      <c r="G24" s="21">
        <v>0</v>
      </c>
      <c r="H24" s="21">
        <v>0</v>
      </c>
    </row>
    <row r="25" spans="1:8" ht="34.15" customHeight="1" x14ac:dyDescent="0.25">
      <c r="A25" s="6" t="s">
        <v>15</v>
      </c>
      <c r="B25" s="7" t="s">
        <v>16</v>
      </c>
      <c r="C25" s="6"/>
      <c r="D25" s="6"/>
      <c r="E25" s="7" t="s">
        <v>16</v>
      </c>
      <c r="F25" s="14">
        <f>F26</f>
        <v>1230105.8399999999</v>
      </c>
      <c r="G25" s="14">
        <f t="shared" ref="G25:H25" si="3">G26</f>
        <v>1317200</v>
      </c>
      <c r="H25" s="14">
        <f t="shared" si="3"/>
        <v>1822400</v>
      </c>
    </row>
    <row r="26" spans="1:8" ht="34.15" customHeight="1" x14ac:dyDescent="0.25">
      <c r="A26" s="8" t="s">
        <v>17</v>
      </c>
      <c r="B26" s="9" t="s">
        <v>18</v>
      </c>
      <c r="C26" s="8"/>
      <c r="D26" s="8"/>
      <c r="E26" s="9" t="s">
        <v>18</v>
      </c>
      <c r="F26" s="15">
        <f>F27+F28+F29+F30</f>
        <v>1230105.8399999999</v>
      </c>
      <c r="G26" s="15">
        <f t="shared" ref="G26:H26" si="4">G27+G28+G29+G30</f>
        <v>1317200</v>
      </c>
      <c r="H26" s="15">
        <f t="shared" si="4"/>
        <v>1822400</v>
      </c>
    </row>
    <row r="27" spans="1:8" ht="82.5" customHeight="1" x14ac:dyDescent="0.25">
      <c r="A27" s="8" t="s">
        <v>19</v>
      </c>
      <c r="B27" s="9" t="s">
        <v>20</v>
      </c>
      <c r="C27" s="8"/>
      <c r="D27" s="8"/>
      <c r="E27" s="9" t="s">
        <v>20</v>
      </c>
      <c r="F27" s="15">
        <v>643200</v>
      </c>
      <c r="G27" s="15">
        <v>689600</v>
      </c>
      <c r="H27" s="15">
        <v>952600</v>
      </c>
    </row>
    <row r="28" spans="1:8" ht="96.75" customHeight="1" x14ac:dyDescent="0.25">
      <c r="A28" s="8" t="s">
        <v>21</v>
      </c>
      <c r="B28" s="9" t="s">
        <v>22</v>
      </c>
      <c r="C28" s="8"/>
      <c r="D28" s="8"/>
      <c r="E28" s="9" t="s">
        <v>22</v>
      </c>
      <c r="F28" s="15">
        <f>2900+405.84</f>
        <v>3305.84</v>
      </c>
      <c r="G28" s="15">
        <v>3200</v>
      </c>
      <c r="H28" s="15">
        <v>4400</v>
      </c>
    </row>
    <row r="29" spans="1:8" ht="81.75" customHeight="1" x14ac:dyDescent="0.25">
      <c r="A29" s="8" t="s">
        <v>23</v>
      </c>
      <c r="B29" s="9" t="s">
        <v>24</v>
      </c>
      <c r="C29" s="8"/>
      <c r="D29" s="8"/>
      <c r="E29" s="9" t="s">
        <v>24</v>
      </c>
      <c r="F29" s="15">
        <v>649500</v>
      </c>
      <c r="G29" s="15">
        <v>693000</v>
      </c>
      <c r="H29" s="15">
        <v>956600</v>
      </c>
    </row>
    <row r="30" spans="1:8" ht="81" customHeight="1" x14ac:dyDescent="0.25">
      <c r="A30" s="8" t="s">
        <v>25</v>
      </c>
      <c r="B30" s="9" t="s">
        <v>26</v>
      </c>
      <c r="C30" s="8"/>
      <c r="D30" s="8"/>
      <c r="E30" s="9" t="s">
        <v>26</v>
      </c>
      <c r="F30" s="15">
        <v>-65900</v>
      </c>
      <c r="G30" s="15">
        <v>-68600</v>
      </c>
      <c r="H30" s="15">
        <v>-91200</v>
      </c>
    </row>
    <row r="31" spans="1:8" ht="22.5" customHeight="1" x14ac:dyDescent="0.25">
      <c r="A31" s="6" t="s">
        <v>27</v>
      </c>
      <c r="B31" s="7" t="s">
        <v>28</v>
      </c>
      <c r="C31" s="6"/>
      <c r="D31" s="6"/>
      <c r="E31" s="7" t="s">
        <v>28</v>
      </c>
      <c r="F31" s="14">
        <f>F32</f>
        <v>212100</v>
      </c>
      <c r="G31" s="14">
        <f t="shared" ref="G31:H32" si="5">G32</f>
        <v>218400</v>
      </c>
      <c r="H31" s="14">
        <f t="shared" si="5"/>
        <v>225000</v>
      </c>
    </row>
    <row r="32" spans="1:8" ht="16.5" customHeight="1" x14ac:dyDescent="0.25">
      <c r="A32" s="8" t="s">
        <v>29</v>
      </c>
      <c r="B32" s="9" t="s">
        <v>30</v>
      </c>
      <c r="C32" s="8"/>
      <c r="D32" s="8"/>
      <c r="E32" s="9" t="s">
        <v>30</v>
      </c>
      <c r="F32" s="15">
        <f>F33</f>
        <v>212100</v>
      </c>
      <c r="G32" s="15">
        <f t="shared" si="5"/>
        <v>218400</v>
      </c>
      <c r="H32" s="15">
        <f t="shared" si="5"/>
        <v>225000</v>
      </c>
    </row>
    <row r="33" spans="1:8" ht="30" hidden="1" customHeight="1" x14ac:dyDescent="0.25">
      <c r="A33" s="8" t="s">
        <v>31</v>
      </c>
      <c r="B33" s="9" t="s">
        <v>32</v>
      </c>
      <c r="C33" s="8"/>
      <c r="D33" s="8"/>
      <c r="E33" s="9" t="s">
        <v>32</v>
      </c>
      <c r="F33" s="15">
        <v>212100</v>
      </c>
      <c r="G33" s="15">
        <v>218400</v>
      </c>
      <c r="H33" s="15">
        <v>225000</v>
      </c>
    </row>
    <row r="34" spans="1:8" ht="20.25" customHeight="1" x14ac:dyDescent="0.25">
      <c r="A34" s="6" t="s">
        <v>33</v>
      </c>
      <c r="B34" s="7" t="s">
        <v>34</v>
      </c>
      <c r="C34" s="6"/>
      <c r="D34" s="6"/>
      <c r="E34" s="7" t="s">
        <v>34</v>
      </c>
      <c r="F34" s="14">
        <f>F35+F37</f>
        <v>1227060.3700000001</v>
      </c>
      <c r="G34" s="14">
        <f t="shared" ref="G34:H34" si="6">G35+G37</f>
        <v>1103600</v>
      </c>
      <c r="H34" s="14">
        <f t="shared" si="6"/>
        <v>1136900</v>
      </c>
    </row>
    <row r="35" spans="1:8" ht="17.25" customHeight="1" x14ac:dyDescent="0.25">
      <c r="A35" s="8" t="s">
        <v>35</v>
      </c>
      <c r="B35" s="9" t="s">
        <v>36</v>
      </c>
      <c r="C35" s="8"/>
      <c r="D35" s="8"/>
      <c r="E35" s="9" t="s">
        <v>36</v>
      </c>
      <c r="F35" s="15">
        <f>F36</f>
        <v>304800</v>
      </c>
      <c r="G35" s="15">
        <f t="shared" ref="G35:H35" si="7">G36</f>
        <v>313900</v>
      </c>
      <c r="H35" s="15">
        <f t="shared" si="7"/>
        <v>323400</v>
      </c>
    </row>
    <row r="36" spans="1:8" ht="64.5" hidden="1" customHeight="1" x14ac:dyDescent="0.25">
      <c r="A36" s="8" t="s">
        <v>37</v>
      </c>
      <c r="B36" s="9" t="s">
        <v>38</v>
      </c>
      <c r="C36" s="8"/>
      <c r="D36" s="8"/>
      <c r="E36" s="9" t="s">
        <v>38</v>
      </c>
      <c r="F36" s="15">
        <v>304800</v>
      </c>
      <c r="G36" s="15">
        <v>313900</v>
      </c>
      <c r="H36" s="15">
        <v>323400</v>
      </c>
    </row>
    <row r="37" spans="1:8" ht="18.75" customHeight="1" x14ac:dyDescent="0.25">
      <c r="A37" s="8" t="s">
        <v>39</v>
      </c>
      <c r="B37" s="9" t="s">
        <v>40</v>
      </c>
      <c r="C37" s="8"/>
      <c r="D37" s="8"/>
      <c r="E37" s="9" t="s">
        <v>40</v>
      </c>
      <c r="F37" s="15">
        <f>F38+F39</f>
        <v>922260.37</v>
      </c>
      <c r="G37" s="15">
        <f t="shared" ref="G37:H37" si="8">G38+G39</f>
        <v>789700</v>
      </c>
      <c r="H37" s="15">
        <f t="shared" si="8"/>
        <v>813500</v>
      </c>
    </row>
    <row r="38" spans="1:8" ht="34.15" customHeight="1" x14ac:dyDescent="0.25">
      <c r="A38" s="8" t="s">
        <v>41</v>
      </c>
      <c r="B38" s="9" t="s">
        <v>42</v>
      </c>
      <c r="C38" s="8"/>
      <c r="D38" s="8"/>
      <c r="E38" s="9" t="s">
        <v>42</v>
      </c>
      <c r="F38" s="15">
        <f>68000+155460.37</f>
        <v>223460.37</v>
      </c>
      <c r="G38" s="15">
        <v>70000</v>
      </c>
      <c r="H38" s="15">
        <v>72100</v>
      </c>
    </row>
    <row r="39" spans="1:8" ht="34.15" customHeight="1" x14ac:dyDescent="0.25">
      <c r="A39" s="8" t="s">
        <v>43</v>
      </c>
      <c r="B39" s="9" t="s">
        <v>44</v>
      </c>
      <c r="C39" s="8"/>
      <c r="D39" s="8"/>
      <c r="E39" s="9" t="s">
        <v>44</v>
      </c>
      <c r="F39" s="15">
        <v>698800</v>
      </c>
      <c r="G39" s="15">
        <v>719700</v>
      </c>
      <c r="H39" s="15">
        <v>741400</v>
      </c>
    </row>
    <row r="40" spans="1:8" ht="18" customHeight="1" x14ac:dyDescent="0.25">
      <c r="A40" s="6" t="s">
        <v>45</v>
      </c>
      <c r="B40" s="7" t="s">
        <v>46</v>
      </c>
      <c r="C40" s="6"/>
      <c r="D40" s="6"/>
      <c r="E40" s="7" t="s">
        <v>46</v>
      </c>
      <c r="F40" s="14">
        <f>F41</f>
        <v>13000</v>
      </c>
      <c r="G40" s="14">
        <f t="shared" ref="G40:H41" si="9">G41</f>
        <v>13000</v>
      </c>
      <c r="H40" s="14">
        <f t="shared" si="9"/>
        <v>13000</v>
      </c>
    </row>
    <row r="41" spans="1:8" ht="30.75" customHeight="1" x14ac:dyDescent="0.25">
      <c r="A41" s="8" t="s">
        <v>47</v>
      </c>
      <c r="B41" s="9" t="s">
        <v>48</v>
      </c>
      <c r="C41" s="8"/>
      <c r="D41" s="8"/>
      <c r="E41" s="9" t="s">
        <v>48</v>
      </c>
      <c r="F41" s="15">
        <f>F42</f>
        <v>13000</v>
      </c>
      <c r="G41" s="15">
        <f t="shared" si="9"/>
        <v>13000</v>
      </c>
      <c r="H41" s="15">
        <f t="shared" si="9"/>
        <v>13000</v>
      </c>
    </row>
    <row r="42" spans="1:8" ht="68.45" customHeight="1" x14ac:dyDescent="0.25">
      <c r="A42" s="8" t="s">
        <v>49</v>
      </c>
      <c r="B42" s="9" t="s">
        <v>50</v>
      </c>
      <c r="C42" s="8"/>
      <c r="D42" s="8"/>
      <c r="E42" s="9" t="s">
        <v>50</v>
      </c>
      <c r="F42" s="15">
        <v>13000</v>
      </c>
      <c r="G42" s="15">
        <v>13000</v>
      </c>
      <c r="H42" s="15">
        <v>13000</v>
      </c>
    </row>
    <row r="43" spans="1:8" ht="39.75" customHeight="1" x14ac:dyDescent="0.25">
      <c r="A43" s="6" t="s">
        <v>51</v>
      </c>
      <c r="B43" s="7" t="s">
        <v>52</v>
      </c>
      <c r="C43" s="6"/>
      <c r="D43" s="6"/>
      <c r="E43" s="7" t="s">
        <v>52</v>
      </c>
      <c r="F43" s="14">
        <f>F46+F44+F49</f>
        <v>501797.58999999997</v>
      </c>
      <c r="G43" s="14">
        <f t="shared" ref="G43:H43" si="10">G46+G44+G49</f>
        <v>439467.53</v>
      </c>
      <c r="H43" s="14">
        <f t="shared" si="10"/>
        <v>428540.53</v>
      </c>
    </row>
    <row r="44" spans="1:8" ht="15.75" x14ac:dyDescent="0.25">
      <c r="A44" s="8" t="s">
        <v>126</v>
      </c>
      <c r="B44" s="9" t="s">
        <v>127</v>
      </c>
      <c r="C44" s="8"/>
      <c r="D44" s="8"/>
      <c r="E44" s="9"/>
      <c r="F44" s="15">
        <f>F45</f>
        <v>14200</v>
      </c>
      <c r="G44" s="15">
        <f t="shared" ref="G44:H44" si="11">G45</f>
        <v>14167</v>
      </c>
      <c r="H44" s="15">
        <f t="shared" si="11"/>
        <v>3240</v>
      </c>
    </row>
    <row r="45" spans="1:8" ht="31.5" x14ac:dyDescent="0.25">
      <c r="A45" s="8" t="s">
        <v>128</v>
      </c>
      <c r="B45" s="9" t="s">
        <v>129</v>
      </c>
      <c r="C45" s="8"/>
      <c r="D45" s="8"/>
      <c r="E45" s="9"/>
      <c r="F45" s="15">
        <f>12095+2105</f>
        <v>14200</v>
      </c>
      <c r="G45" s="15">
        <f>12800+167+1200</f>
        <v>14167</v>
      </c>
      <c r="H45" s="15">
        <f>4495-1604+349</f>
        <v>3240</v>
      </c>
    </row>
    <row r="46" spans="1:8" ht="67.5" customHeight="1" x14ac:dyDescent="0.25">
      <c r="A46" s="8" t="s">
        <v>53</v>
      </c>
      <c r="B46" s="9" t="s">
        <v>54</v>
      </c>
      <c r="C46" s="8"/>
      <c r="D46" s="8"/>
      <c r="E46" s="9" t="s">
        <v>54</v>
      </c>
      <c r="F46" s="15">
        <f>F47+F48</f>
        <v>177901.65</v>
      </c>
      <c r="G46" s="15">
        <f t="shared" ref="G46:H46" si="12">G47+G48</f>
        <v>177901.65</v>
      </c>
      <c r="H46" s="15">
        <f t="shared" si="12"/>
        <v>177901.65</v>
      </c>
    </row>
    <row r="47" spans="1:8" ht="66" customHeight="1" x14ac:dyDescent="0.25">
      <c r="A47" s="8" t="s">
        <v>84</v>
      </c>
      <c r="B47" s="9" t="s">
        <v>85</v>
      </c>
      <c r="C47" s="8"/>
      <c r="D47" s="8"/>
      <c r="E47" s="9" t="s">
        <v>55</v>
      </c>
      <c r="F47" s="15">
        <v>114049.65</v>
      </c>
      <c r="G47" s="15">
        <v>114049.65</v>
      </c>
      <c r="H47" s="15">
        <v>114049.65</v>
      </c>
    </row>
    <row r="48" spans="1:8" ht="52.5" customHeight="1" x14ac:dyDescent="0.25">
      <c r="A48" s="8" t="s">
        <v>56</v>
      </c>
      <c r="B48" s="9" t="s">
        <v>57</v>
      </c>
      <c r="C48" s="8"/>
      <c r="D48" s="8"/>
      <c r="E48" s="9" t="s">
        <v>57</v>
      </c>
      <c r="F48" s="15">
        <v>63852</v>
      </c>
      <c r="G48" s="15">
        <v>63852</v>
      </c>
      <c r="H48" s="15">
        <v>63852</v>
      </c>
    </row>
    <row r="49" spans="1:8" ht="78.75" x14ac:dyDescent="0.25">
      <c r="A49" s="8" t="s">
        <v>135</v>
      </c>
      <c r="B49" s="9" t="s">
        <v>137</v>
      </c>
      <c r="C49" s="8"/>
      <c r="D49" s="8"/>
      <c r="E49" s="9"/>
      <c r="F49" s="15">
        <f>F50</f>
        <v>309695.94</v>
      </c>
      <c r="G49" s="15">
        <f t="shared" ref="G49:H49" si="13">G50</f>
        <v>247398.88</v>
      </c>
      <c r="H49" s="15">
        <f t="shared" si="13"/>
        <v>247398.88</v>
      </c>
    </row>
    <row r="50" spans="1:8" ht="78.75" x14ac:dyDescent="0.25">
      <c r="A50" s="8" t="s">
        <v>136</v>
      </c>
      <c r="B50" s="9" t="s">
        <v>138</v>
      </c>
      <c r="C50" s="8"/>
      <c r="D50" s="8"/>
      <c r="E50" s="9"/>
      <c r="F50" s="15">
        <f>247398.88+62297.06</f>
        <v>309695.94</v>
      </c>
      <c r="G50" s="15">
        <v>247398.88</v>
      </c>
      <c r="H50" s="15">
        <v>247398.88</v>
      </c>
    </row>
    <row r="51" spans="1:8" ht="31.5" x14ac:dyDescent="0.25">
      <c r="A51" s="6" t="s">
        <v>100</v>
      </c>
      <c r="B51" s="7" t="s">
        <v>101</v>
      </c>
      <c r="C51" s="6"/>
      <c r="D51" s="6"/>
      <c r="E51" s="7"/>
      <c r="F51" s="14">
        <f>F52</f>
        <v>27707.02</v>
      </c>
      <c r="G51" s="14">
        <f t="shared" ref="G51:H51" si="14">G52</f>
        <v>0</v>
      </c>
      <c r="H51" s="14">
        <f t="shared" si="14"/>
        <v>0</v>
      </c>
    </row>
    <row r="52" spans="1:8" ht="15.75" x14ac:dyDescent="0.25">
      <c r="A52" s="8" t="s">
        <v>102</v>
      </c>
      <c r="B52" s="9" t="s">
        <v>103</v>
      </c>
      <c r="C52" s="8"/>
      <c r="D52" s="8"/>
      <c r="E52" s="9"/>
      <c r="F52" s="15">
        <v>27707.02</v>
      </c>
      <c r="G52" s="15">
        <v>0</v>
      </c>
      <c r="H52" s="15">
        <v>0</v>
      </c>
    </row>
    <row r="53" spans="1:8" ht="31.5" hidden="1" x14ac:dyDescent="0.25">
      <c r="A53" s="6" t="s">
        <v>104</v>
      </c>
      <c r="B53" s="7" t="s">
        <v>105</v>
      </c>
      <c r="C53" s="6"/>
      <c r="D53" s="6"/>
      <c r="E53" s="7"/>
      <c r="F53" s="14">
        <f>F54</f>
        <v>0</v>
      </c>
      <c r="G53" s="14">
        <f t="shared" ref="G53:H53" si="15">G54</f>
        <v>0</v>
      </c>
      <c r="H53" s="14">
        <f t="shared" si="15"/>
        <v>0</v>
      </c>
    </row>
    <row r="54" spans="1:8" ht="78.75" hidden="1" x14ac:dyDescent="0.25">
      <c r="A54" s="8" t="s">
        <v>106</v>
      </c>
      <c r="B54" s="9" t="s">
        <v>107</v>
      </c>
      <c r="C54" s="8"/>
      <c r="D54" s="8"/>
      <c r="E54" s="9"/>
      <c r="F54" s="15"/>
      <c r="G54" s="15"/>
      <c r="H54" s="15"/>
    </row>
    <row r="55" spans="1:8" ht="15.75" x14ac:dyDescent="0.25">
      <c r="A55" s="6" t="s">
        <v>108</v>
      </c>
      <c r="B55" s="7" t="s">
        <v>109</v>
      </c>
      <c r="C55" s="6"/>
      <c r="D55" s="6"/>
      <c r="E55" s="7"/>
      <c r="F55" s="14">
        <f>F56+F57+F58</f>
        <v>267182.28999999998</v>
      </c>
      <c r="G55" s="14">
        <f t="shared" ref="G55:H55" si="16">G56+G57+G58</f>
        <v>122533</v>
      </c>
      <c r="H55" s="14">
        <f t="shared" si="16"/>
        <v>129204</v>
      </c>
    </row>
    <row r="56" spans="1:8" ht="47.25" x14ac:dyDescent="0.25">
      <c r="A56" s="8" t="s">
        <v>110</v>
      </c>
      <c r="B56" s="9" t="s">
        <v>111</v>
      </c>
      <c r="C56" s="8"/>
      <c r="D56" s="8"/>
      <c r="E56" s="9"/>
      <c r="F56" s="15">
        <v>76000</v>
      </c>
      <c r="G56" s="15">
        <v>0</v>
      </c>
      <c r="H56" s="15">
        <v>0</v>
      </c>
    </row>
    <row r="57" spans="1:8" ht="63" hidden="1" x14ac:dyDescent="0.25">
      <c r="A57" s="8" t="s">
        <v>112</v>
      </c>
      <c r="B57" s="9" t="s">
        <v>113</v>
      </c>
      <c r="C57" s="8"/>
      <c r="D57" s="8"/>
      <c r="E57" s="9"/>
      <c r="F57" s="15"/>
      <c r="G57" s="15"/>
      <c r="H57" s="15"/>
    </row>
    <row r="58" spans="1:8" ht="94.5" x14ac:dyDescent="0.25">
      <c r="A58" s="8" t="s">
        <v>132</v>
      </c>
      <c r="B58" s="9" t="s">
        <v>133</v>
      </c>
      <c r="C58" s="8"/>
      <c r="D58" s="8"/>
      <c r="E58" s="9"/>
      <c r="F58" s="15">
        <f>117600-2105+75687.29</f>
        <v>191182.28999999998</v>
      </c>
      <c r="G58" s="15">
        <f>122700-167</f>
        <v>122533</v>
      </c>
      <c r="H58" s="15">
        <f>127600+1604</f>
        <v>129204</v>
      </c>
    </row>
    <row r="59" spans="1:8" ht="15.75" x14ac:dyDescent="0.25">
      <c r="A59" s="6" t="s">
        <v>79</v>
      </c>
      <c r="B59" s="7" t="s">
        <v>80</v>
      </c>
      <c r="C59" s="6"/>
      <c r="D59" s="6"/>
      <c r="E59" s="7"/>
      <c r="F59" s="14">
        <f>F60</f>
        <v>9309.6</v>
      </c>
      <c r="G59" s="14">
        <f t="shared" ref="G59:H59" si="17">G60</f>
        <v>0</v>
      </c>
      <c r="H59" s="14">
        <f t="shared" si="17"/>
        <v>0</v>
      </c>
    </row>
    <row r="60" spans="1:8" ht="15.75" x14ac:dyDescent="0.25">
      <c r="A60" s="8" t="s">
        <v>125</v>
      </c>
      <c r="B60" s="9" t="s">
        <v>81</v>
      </c>
      <c r="C60" s="8"/>
      <c r="D60" s="8"/>
      <c r="E60" s="9"/>
      <c r="F60" s="15">
        <v>9309.6</v>
      </c>
      <c r="G60" s="15"/>
      <c r="H60" s="15"/>
    </row>
    <row r="61" spans="1:8" ht="24" customHeight="1" x14ac:dyDescent="0.25">
      <c r="A61" s="4" t="s">
        <v>58</v>
      </c>
      <c r="B61" s="5" t="s">
        <v>59</v>
      </c>
      <c r="C61" s="4"/>
      <c r="D61" s="4"/>
      <c r="E61" s="5" t="s">
        <v>59</v>
      </c>
      <c r="F61" s="13">
        <f>F62+F74</f>
        <v>13036141.67</v>
      </c>
      <c r="G61" s="13">
        <f t="shared" ref="G61:H61" si="18">G62+G74</f>
        <v>14669666.67</v>
      </c>
      <c r="H61" s="13">
        <f t="shared" si="18"/>
        <v>12280166.67</v>
      </c>
    </row>
    <row r="62" spans="1:8" ht="34.15" customHeight="1" x14ac:dyDescent="0.25">
      <c r="A62" s="6" t="s">
        <v>60</v>
      </c>
      <c r="B62" s="7" t="s">
        <v>61</v>
      </c>
      <c r="C62" s="6"/>
      <c r="D62" s="6"/>
      <c r="E62" s="7" t="s">
        <v>61</v>
      </c>
      <c r="F62" s="14">
        <f>F63+F67+F70+F65</f>
        <v>13036141.67</v>
      </c>
      <c r="G62" s="14">
        <f t="shared" ref="G62:H62" si="19">G63+G67+G70+G65</f>
        <v>14669666.67</v>
      </c>
      <c r="H62" s="14">
        <f t="shared" si="19"/>
        <v>12280166.67</v>
      </c>
    </row>
    <row r="63" spans="1:8" ht="16.5" customHeight="1" x14ac:dyDescent="0.25">
      <c r="A63" s="8" t="s">
        <v>62</v>
      </c>
      <c r="B63" s="9" t="s">
        <v>63</v>
      </c>
      <c r="C63" s="8"/>
      <c r="D63" s="8"/>
      <c r="E63" s="9" t="s">
        <v>63</v>
      </c>
      <c r="F63" s="15">
        <f>F64</f>
        <v>8707000</v>
      </c>
      <c r="G63" s="15">
        <f t="shared" ref="G63:H63" si="20">G64</f>
        <v>8707000</v>
      </c>
      <c r="H63" s="15">
        <f t="shared" si="20"/>
        <v>8634000</v>
      </c>
    </row>
    <row r="64" spans="1:8" ht="43.5" customHeight="1" x14ac:dyDescent="0.25">
      <c r="A64" s="8" t="s">
        <v>64</v>
      </c>
      <c r="B64" s="9" t="s">
        <v>65</v>
      </c>
      <c r="C64" s="8"/>
      <c r="D64" s="8"/>
      <c r="E64" s="9" t="s">
        <v>65</v>
      </c>
      <c r="F64" s="15">
        <v>8707000</v>
      </c>
      <c r="G64" s="15">
        <v>8707000</v>
      </c>
      <c r="H64" s="15">
        <v>8634000</v>
      </c>
    </row>
    <row r="65" spans="1:8" ht="31.5" hidden="1" x14ac:dyDescent="0.25">
      <c r="A65" s="8" t="s">
        <v>116</v>
      </c>
      <c r="B65" s="9" t="s">
        <v>118</v>
      </c>
      <c r="C65" s="8"/>
      <c r="D65" s="8"/>
      <c r="E65" s="9"/>
      <c r="F65" s="15">
        <f>F66</f>
        <v>1811575</v>
      </c>
      <c r="G65" s="15">
        <f t="shared" ref="G65:H65" si="21">G66</f>
        <v>0</v>
      </c>
      <c r="H65" s="15">
        <f t="shared" si="21"/>
        <v>0</v>
      </c>
    </row>
    <row r="66" spans="1:8" ht="31.5" x14ac:dyDescent="0.25">
      <c r="A66" s="8" t="s">
        <v>117</v>
      </c>
      <c r="B66" s="9" t="s">
        <v>119</v>
      </c>
      <c r="C66" s="8"/>
      <c r="D66" s="8"/>
      <c r="E66" s="9"/>
      <c r="F66" s="15">
        <v>1811575</v>
      </c>
      <c r="G66" s="15">
        <v>0</v>
      </c>
      <c r="H66" s="15">
        <v>0</v>
      </c>
    </row>
    <row r="67" spans="1:8" ht="20.25" customHeight="1" x14ac:dyDescent="0.25">
      <c r="A67" s="8" t="s">
        <v>66</v>
      </c>
      <c r="B67" s="9" t="s">
        <v>67</v>
      </c>
      <c r="C67" s="8"/>
      <c r="D67" s="8"/>
      <c r="E67" s="9" t="s">
        <v>67</v>
      </c>
      <c r="F67" s="15">
        <f>F68+F69</f>
        <v>552000</v>
      </c>
      <c r="G67" s="15">
        <f t="shared" ref="G67:H67" si="22">G68+G69</f>
        <v>596700</v>
      </c>
      <c r="H67" s="15">
        <f t="shared" si="22"/>
        <v>617000</v>
      </c>
    </row>
    <row r="68" spans="1:8" ht="34.15" customHeight="1" x14ac:dyDescent="0.25">
      <c r="A68" s="8" t="s">
        <v>68</v>
      </c>
      <c r="B68" s="9" t="s">
        <v>69</v>
      </c>
      <c r="C68" s="8"/>
      <c r="D68" s="8"/>
      <c r="E68" s="9" t="s">
        <v>69</v>
      </c>
      <c r="F68" s="15">
        <v>21300</v>
      </c>
      <c r="G68" s="15">
        <v>21300</v>
      </c>
      <c r="H68" s="15">
        <v>21300</v>
      </c>
    </row>
    <row r="69" spans="1:8" ht="51.4" customHeight="1" x14ac:dyDescent="0.25">
      <c r="A69" s="8" t="s">
        <v>70</v>
      </c>
      <c r="B69" s="9" t="s">
        <v>95</v>
      </c>
      <c r="C69" s="8"/>
      <c r="D69" s="8"/>
      <c r="E69" s="9" t="s">
        <v>71</v>
      </c>
      <c r="F69" s="15">
        <f>479700+47400+3600</f>
        <v>530700</v>
      </c>
      <c r="G69" s="15">
        <f>524600+50800</f>
        <v>575400</v>
      </c>
      <c r="H69" s="15">
        <f>524600+71100</f>
        <v>595700</v>
      </c>
    </row>
    <row r="70" spans="1:8" ht="19.5" customHeight="1" x14ac:dyDescent="0.25">
      <c r="A70" s="8" t="s">
        <v>72</v>
      </c>
      <c r="B70" s="9" t="s">
        <v>73</v>
      </c>
      <c r="C70" s="8"/>
      <c r="D70" s="8"/>
      <c r="E70" s="9" t="s">
        <v>73</v>
      </c>
      <c r="F70" s="15">
        <f>F73+F71+F72</f>
        <v>1965566.67</v>
      </c>
      <c r="G70" s="15">
        <f t="shared" ref="G70:H70" si="23">G73+G71+G72</f>
        <v>5365966.67</v>
      </c>
      <c r="H70" s="15">
        <f t="shared" si="23"/>
        <v>3029166.67</v>
      </c>
    </row>
    <row r="71" spans="1:8" ht="63" x14ac:dyDescent="0.25">
      <c r="A71" s="8" t="s">
        <v>121</v>
      </c>
      <c r="B71" s="9" t="s">
        <v>123</v>
      </c>
      <c r="C71" s="8"/>
      <c r="D71" s="8"/>
      <c r="E71" s="9"/>
      <c r="F71" s="15">
        <v>104000</v>
      </c>
      <c r="G71" s="15">
        <v>104000</v>
      </c>
      <c r="H71" s="15">
        <v>104000</v>
      </c>
    </row>
    <row r="72" spans="1:8" ht="47.25" x14ac:dyDescent="0.25">
      <c r="A72" s="8" t="s">
        <v>122</v>
      </c>
      <c r="B72" s="9" t="s">
        <v>124</v>
      </c>
      <c r="C72" s="8"/>
      <c r="D72" s="8"/>
      <c r="E72" s="9"/>
      <c r="F72" s="15">
        <v>550000</v>
      </c>
      <c r="G72" s="15">
        <v>850000</v>
      </c>
      <c r="H72" s="15">
        <v>850000</v>
      </c>
    </row>
    <row r="73" spans="1:8" ht="17.25" customHeight="1" x14ac:dyDescent="0.25">
      <c r="A73" s="8" t="s">
        <v>74</v>
      </c>
      <c r="B73" s="9" t="s">
        <v>75</v>
      </c>
      <c r="C73" s="8"/>
      <c r="D73" s="8"/>
      <c r="E73" s="9" t="s">
        <v>75</v>
      </c>
      <c r="F73" s="15">
        <f>3648366.67-650000-1686800</f>
        <v>1311566.67</v>
      </c>
      <c r="G73" s="15">
        <f>2075166.67+650000+1686800</f>
        <v>4411966.67</v>
      </c>
      <c r="H73" s="15">
        <v>2075166.67</v>
      </c>
    </row>
    <row r="74" spans="1:8" ht="15.75" hidden="1" x14ac:dyDescent="0.25">
      <c r="A74" s="6" t="s">
        <v>87</v>
      </c>
      <c r="B74" s="7" t="s">
        <v>88</v>
      </c>
      <c r="C74" s="6"/>
      <c r="D74" s="6"/>
      <c r="E74" s="7"/>
      <c r="F74" s="14">
        <f>F75</f>
        <v>0</v>
      </c>
      <c r="G74" s="14">
        <f t="shared" ref="G74:H74" si="24">G75</f>
        <v>0</v>
      </c>
      <c r="H74" s="14">
        <f t="shared" si="24"/>
        <v>0</v>
      </c>
    </row>
    <row r="75" spans="1:8" ht="15.75" hidden="1" x14ac:dyDescent="0.25">
      <c r="A75" s="8" t="s">
        <v>89</v>
      </c>
      <c r="B75" s="9" t="s">
        <v>90</v>
      </c>
      <c r="C75" s="8"/>
      <c r="D75" s="8"/>
      <c r="E75" s="9"/>
      <c r="F75" s="15">
        <v>0</v>
      </c>
      <c r="G75" s="15"/>
      <c r="H75" s="15">
        <v>0</v>
      </c>
    </row>
    <row r="76" spans="1:8" ht="24.75" customHeight="1" x14ac:dyDescent="0.25">
      <c r="A76" s="8"/>
      <c r="B76" s="5" t="s">
        <v>76</v>
      </c>
      <c r="C76" s="4"/>
      <c r="D76" s="4"/>
      <c r="E76" s="5" t="s">
        <v>76</v>
      </c>
      <c r="F76" s="16">
        <f>F16+F61</f>
        <v>58953436.820000008</v>
      </c>
      <c r="G76" s="16">
        <f>G16+G61</f>
        <v>63660067.200000003</v>
      </c>
      <c r="H76" s="16">
        <f>H16+H61</f>
        <v>64704416.200000003</v>
      </c>
    </row>
    <row r="77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Леонтьева</cp:lastModifiedBy>
  <cp:lastPrinted>2025-11-01T05:40:54Z</cp:lastPrinted>
  <dcterms:created xsi:type="dcterms:W3CDTF">2020-11-17T05:04:12Z</dcterms:created>
  <dcterms:modified xsi:type="dcterms:W3CDTF">2025-12-10T08:37:44Z</dcterms:modified>
</cp:coreProperties>
</file>